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18360" windowHeight="13056"/>
  </bookViews>
  <sheets>
    <sheet name="n = f (v) Getriebe  (1)" sheetId="10" r:id="rId1"/>
  </sheets>
  <definedNames>
    <definedName name="_xlnm.Print_Area" localSheetId="0">'n = f (v) Getriebe  (1)'!$A$1:$M$67</definedName>
    <definedName name="ExterneDaten_1" localSheetId="0">'n = f (v) Getriebe  (1)'!$A$3:$E$9</definedName>
  </definedNames>
  <calcPr calcId="125725"/>
</workbook>
</file>

<file path=xl/calcChain.xml><?xml version="1.0" encoding="utf-8"?>
<calcChain xmlns="http://schemas.openxmlformats.org/spreadsheetml/2006/main">
  <c r="H65" i="10"/>
  <c r="I65" s="1"/>
  <c r="H56"/>
  <c r="I56"/>
  <c r="L56" s="1"/>
  <c r="H55"/>
  <c r="I55" s="1"/>
  <c r="H46"/>
  <c r="I46" s="1"/>
  <c r="H32"/>
  <c r="I32" s="1"/>
  <c r="H31"/>
  <c r="I31" s="1"/>
  <c r="H17"/>
  <c r="I17"/>
  <c r="H62"/>
  <c r="G62"/>
  <c r="I62"/>
  <c r="L62"/>
  <c r="H61"/>
  <c r="G61"/>
  <c r="I61"/>
  <c r="L61"/>
  <c r="H60"/>
  <c r="G60"/>
  <c r="I60"/>
  <c r="L60"/>
  <c r="H59"/>
  <c r="G59"/>
  <c r="I59"/>
  <c r="L59"/>
  <c r="H52"/>
  <c r="G52"/>
  <c r="I52"/>
  <c r="L52"/>
  <c r="H51"/>
  <c r="G51"/>
  <c r="I51"/>
  <c r="L51"/>
  <c r="H50"/>
  <c r="G50"/>
  <c r="I50"/>
  <c r="L50"/>
  <c r="H49"/>
  <c r="G49"/>
  <c r="I49"/>
  <c r="L49"/>
  <c r="H43"/>
  <c r="G43"/>
  <c r="I43"/>
  <c r="L43"/>
  <c r="H42"/>
  <c r="G42"/>
  <c r="I42"/>
  <c r="L42"/>
  <c r="H41"/>
  <c r="G41"/>
  <c r="I41"/>
  <c r="L41"/>
  <c r="H40"/>
  <c r="G40"/>
  <c r="I40"/>
  <c r="L40"/>
  <c r="H38"/>
  <c r="G38"/>
  <c r="I38"/>
  <c r="L38"/>
  <c r="H37"/>
  <c r="G37"/>
  <c r="I37"/>
  <c r="L37"/>
  <c r="H36"/>
  <c r="G36"/>
  <c r="I36"/>
  <c r="L36"/>
  <c r="H35"/>
  <c r="G35"/>
  <c r="I35"/>
  <c r="L35"/>
  <c r="H28"/>
  <c r="G28"/>
  <c r="I28"/>
  <c r="L28"/>
  <c r="H27"/>
  <c r="G27"/>
  <c r="I27"/>
  <c r="L27"/>
  <c r="H26"/>
  <c r="G26"/>
  <c r="I26"/>
  <c r="L26"/>
  <c r="H25"/>
  <c r="G25"/>
  <c r="I25"/>
  <c r="L25"/>
  <c r="H23"/>
  <c r="G23"/>
  <c r="I23"/>
  <c r="L23"/>
  <c r="H22"/>
  <c r="G22"/>
  <c r="I22"/>
  <c r="L22"/>
  <c r="H21"/>
  <c r="G21"/>
  <c r="I21"/>
  <c r="L21"/>
  <c r="H20"/>
  <c r="G20"/>
  <c r="I20"/>
  <c r="L20"/>
  <c r="H14"/>
  <c r="G14"/>
  <c r="I14"/>
  <c r="L14"/>
  <c r="H13"/>
  <c r="G13"/>
  <c r="I13"/>
  <c r="L13"/>
  <c r="H12"/>
  <c r="G12"/>
  <c r="I12"/>
  <c r="L12"/>
  <c r="H11"/>
  <c r="G11"/>
  <c r="I11"/>
  <c r="L11"/>
  <c r="H7"/>
  <c r="G7"/>
  <c r="I7"/>
  <c r="L7"/>
  <c r="H8"/>
  <c r="G8"/>
  <c r="I8"/>
  <c r="L8"/>
  <c r="H9"/>
  <c r="G9"/>
  <c r="I9"/>
  <c r="L9"/>
  <c r="G6"/>
  <c r="I6"/>
  <c r="L6" s="1"/>
  <c r="K56"/>
  <c r="K61"/>
  <c r="K60"/>
  <c r="K52"/>
  <c r="K51"/>
  <c r="K50"/>
  <c r="K43"/>
  <c r="K42"/>
  <c r="K41"/>
  <c r="K38"/>
  <c r="K37"/>
  <c r="K36"/>
  <c r="K28"/>
  <c r="K27"/>
  <c r="K26"/>
  <c r="K23"/>
  <c r="K22"/>
  <c r="K21"/>
  <c r="K14"/>
  <c r="K13"/>
  <c r="K12"/>
  <c r="K11"/>
  <c r="K9"/>
  <c r="K8"/>
  <c r="K7"/>
  <c r="K6"/>
  <c r="A11"/>
  <c r="B11"/>
  <c r="D11"/>
  <c r="J12"/>
  <c r="J13"/>
  <c r="J14"/>
  <c r="A17"/>
  <c r="B17"/>
  <c r="C17"/>
  <c r="D17"/>
  <c r="A20"/>
  <c r="B20"/>
  <c r="D20"/>
  <c r="J21"/>
  <c r="J22"/>
  <c r="J23"/>
  <c r="A25"/>
  <c r="B25"/>
  <c r="D25"/>
  <c r="J25"/>
  <c r="J26"/>
  <c r="J27"/>
  <c r="J28"/>
  <c r="A31"/>
  <c r="B31"/>
  <c r="C31"/>
  <c r="D31"/>
  <c r="A32"/>
  <c r="B32"/>
  <c r="C32"/>
  <c r="D32"/>
  <c r="A35"/>
  <c r="B35"/>
  <c r="D35"/>
  <c r="J36"/>
  <c r="J37"/>
  <c r="J38"/>
  <c r="A40"/>
  <c r="B40"/>
  <c r="D40"/>
  <c r="J41"/>
  <c r="J42"/>
  <c r="J43"/>
  <c r="A46"/>
  <c r="B46"/>
  <c r="C46"/>
  <c r="D46"/>
  <c r="A49"/>
  <c r="B49"/>
  <c r="D49"/>
  <c r="J50"/>
  <c r="J51"/>
  <c r="J52"/>
  <c r="A55"/>
  <c r="B55"/>
  <c r="C55"/>
  <c r="D55"/>
  <c r="A56"/>
  <c r="B56"/>
  <c r="C56"/>
  <c r="D56"/>
  <c r="A59"/>
  <c r="B59"/>
  <c r="D59"/>
  <c r="J60"/>
  <c r="J61"/>
  <c r="J62"/>
  <c r="A65"/>
  <c r="B65"/>
  <c r="C65"/>
  <c r="D65"/>
  <c r="K62"/>
  <c r="K17"/>
  <c r="J11"/>
  <c r="K40" l="1"/>
  <c r="J65"/>
  <c r="K65"/>
  <c r="L65"/>
  <c r="J17"/>
  <c r="K59"/>
  <c r="K25"/>
  <c r="J35"/>
  <c r="J40"/>
  <c r="K31"/>
  <c r="L31"/>
  <c r="J31"/>
  <c r="L46"/>
  <c r="J46"/>
  <c r="K46"/>
  <c r="L32"/>
  <c r="J32"/>
  <c r="K32"/>
  <c r="J55"/>
  <c r="K55"/>
  <c r="L55"/>
  <c r="K49"/>
  <c r="K35"/>
  <c r="K20"/>
  <c r="J20"/>
  <c r="J59"/>
  <c r="L17"/>
  <c r="J56"/>
  <c r="J49"/>
</calcChain>
</file>

<file path=xl/sharedStrings.xml><?xml version="1.0" encoding="utf-8"?>
<sst xmlns="http://schemas.openxmlformats.org/spreadsheetml/2006/main" count="101" uniqueCount="52">
  <si>
    <t>Reifentyp</t>
  </si>
  <si>
    <t>Abrollumfang</t>
  </si>
  <si>
    <t>Übersetzung</t>
  </si>
  <si>
    <t>Differential</t>
  </si>
  <si>
    <t>1.</t>
  </si>
  <si>
    <t>2.</t>
  </si>
  <si>
    <t>3.</t>
  </si>
  <si>
    <t>4.</t>
  </si>
  <si>
    <t>Gang</t>
  </si>
  <si>
    <t>Gesamt</t>
  </si>
  <si>
    <t>Konstante</t>
  </si>
  <si>
    <t>m</t>
  </si>
  <si>
    <t>i</t>
  </si>
  <si>
    <t>Drehzahl</t>
  </si>
  <si>
    <t>n</t>
  </si>
  <si>
    <t>Geschwindigkeit</t>
  </si>
  <si>
    <t>1/min</t>
  </si>
  <si>
    <t>v</t>
  </si>
  <si>
    <t>km/h</t>
  </si>
  <si>
    <t>Bemerkung</t>
  </si>
  <si>
    <t>Standard 1</t>
  </si>
  <si>
    <t>Standard 2</t>
  </si>
  <si>
    <t>Lang 1</t>
  </si>
  <si>
    <t>Lang 2</t>
  </si>
  <si>
    <t>sehr lang</t>
  </si>
  <si>
    <t>%</t>
  </si>
  <si>
    <t>Berechnung n = f (v)</t>
  </si>
  <si>
    <t>Differenz</t>
  </si>
  <si>
    <t>AC,AF,AH,AQ</t>
  </si>
  <si>
    <t>DA,DB,DC</t>
  </si>
  <si>
    <t>AA,AB,AD,AE,AG,</t>
  </si>
  <si>
    <t>AM,AP,AX</t>
  </si>
  <si>
    <t>AU</t>
  </si>
  <si>
    <t>AN,AO,AR,AS,AT</t>
  </si>
  <si>
    <t>Bj. 1996</t>
  </si>
  <si>
    <t>1600i (Mex)</t>
  </si>
  <si>
    <t>ATX,AOB</t>
  </si>
  <si>
    <t>AKU</t>
  </si>
  <si>
    <t>AHL</t>
  </si>
  <si>
    <t>ATE</t>
  </si>
  <si>
    <t>AKE</t>
  </si>
  <si>
    <t>AHE</t>
  </si>
  <si>
    <t>AME</t>
  </si>
  <si>
    <t>Daten von Fa. Eckstein</t>
  </si>
  <si>
    <t>eingegebene Daten</t>
  </si>
  <si>
    <t>veränderbare Daten</t>
  </si>
  <si>
    <t>nur Dimensionsangabe</t>
  </si>
  <si>
    <t>Daten von Fa. CSP</t>
  </si>
  <si>
    <t>= AHE</t>
  </si>
  <si>
    <t>= ATX,AOB</t>
  </si>
  <si>
    <t>= ATE</t>
  </si>
  <si>
    <t>Typ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</si>
</sst>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00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Protection="1"/>
    <xf numFmtId="164" fontId="0" fillId="0" borderId="4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2" fontId="0" fillId="2" borderId="6" xfId="0" applyNumberForma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2" fontId="0" fillId="0" borderId="8" xfId="0" applyNumberFormat="1" applyBorder="1" applyAlignment="1" applyProtection="1">
      <alignment horizontal="center"/>
    </xf>
    <xf numFmtId="1" fontId="0" fillId="0" borderId="9" xfId="0" applyNumberForma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0" fillId="0" borderId="11" xfId="0" applyNumberForma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2" fontId="0" fillId="0" borderId="13" xfId="0" applyNumberFormat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0" fillId="0" borderId="12" xfId="0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2" fontId="0" fillId="0" borderId="18" xfId="0" applyNumberFormat="1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2" fontId="0" fillId="3" borderId="2" xfId="0" applyNumberFormat="1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9" fontId="2" fillId="0" borderId="19" xfId="0" applyNumberFormat="1" applyFont="1" applyBorder="1" applyAlignment="1" applyProtection="1">
      <alignment horizontal="center"/>
    </xf>
    <xf numFmtId="2" fontId="0" fillId="0" borderId="17" xfId="0" applyNumberFormat="1" applyBorder="1" applyAlignment="1" applyProtection="1">
      <alignment horizontal="center"/>
    </xf>
    <xf numFmtId="2" fontId="0" fillId="4" borderId="6" xfId="0" applyNumberFormat="1" applyFill="1" applyBorder="1" applyAlignment="1" applyProtection="1">
      <alignment horizontal="center"/>
      <protection locked="0"/>
    </xf>
    <xf numFmtId="9" fontId="1" fillId="0" borderId="9" xfId="1" applyBorder="1" applyAlignment="1" applyProtection="1">
      <alignment horizontal="center"/>
    </xf>
    <xf numFmtId="9" fontId="1" fillId="0" borderId="19" xfId="1" applyBorder="1" applyAlignment="1" applyProtection="1">
      <alignment horizontal="center"/>
    </xf>
    <xf numFmtId="0" fontId="0" fillId="0" borderId="14" xfId="0" applyBorder="1" applyProtection="1"/>
    <xf numFmtId="0" fontId="2" fillId="0" borderId="20" xfId="0" applyFont="1" applyBorder="1" applyAlignment="1" applyProtection="1">
      <alignment horizontal="center"/>
    </xf>
    <xf numFmtId="1" fontId="0" fillId="0" borderId="6" xfId="0" applyNumberFormat="1" applyBorder="1" applyAlignment="1" applyProtection="1">
      <alignment horizontal="center"/>
    </xf>
    <xf numFmtId="1" fontId="0" fillId="0" borderId="20" xfId="0" applyNumberFormat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  <protection locked="0"/>
    </xf>
    <xf numFmtId="0" fontId="0" fillId="0" borderId="22" xfId="0" applyBorder="1" applyProtection="1"/>
    <xf numFmtId="165" fontId="0" fillId="3" borderId="2" xfId="0" applyNumberFormat="1" applyFill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2" fontId="0" fillId="2" borderId="26" xfId="0" applyNumberFormat="1" applyFill="1" applyBorder="1" applyAlignment="1" applyProtection="1">
      <alignment horizontal="center"/>
    </xf>
    <xf numFmtId="2" fontId="0" fillId="2" borderId="27" xfId="0" applyNumberFormat="1" applyFill="1" applyBorder="1" applyAlignment="1" applyProtection="1">
      <alignment horizontal="center"/>
    </xf>
    <xf numFmtId="2" fontId="0" fillId="2" borderId="28" xfId="0" applyNumberForma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2" fontId="0" fillId="0" borderId="19" xfId="0" applyNumberForma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</xf>
    <xf numFmtId="2" fontId="0" fillId="2" borderId="29" xfId="0" applyNumberFormat="1" applyFill="1" applyBorder="1" applyAlignment="1" applyProtection="1">
      <alignment horizontal="center"/>
    </xf>
    <xf numFmtId="0" fontId="0" fillId="3" borderId="30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</xf>
    <xf numFmtId="9" fontId="1" fillId="0" borderId="2" xfId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165" fontId="0" fillId="3" borderId="6" xfId="0" applyNumberForma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2" fontId="0" fillId="2" borderId="33" xfId="0" applyNumberFormat="1" applyFill="1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0" fillId="3" borderId="32" xfId="0" applyFill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0" fillId="3" borderId="35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29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tabSelected="1" topLeftCell="A13" zoomScale="95" zoomScaleNormal="100" workbookViewId="0">
      <selection activeCell="A10" sqref="A10:M10"/>
    </sheetView>
  </sheetViews>
  <sheetFormatPr baseColWidth="10" defaultColWidth="11.33203125" defaultRowHeight="13.2"/>
  <cols>
    <col min="1" max="1" width="10.77734375" style="31" bestFit="1" customWidth="1"/>
    <col min="2" max="2" width="12.109375" style="31" bestFit="1" customWidth="1"/>
    <col min="3" max="4" width="11.33203125" style="31"/>
    <col min="5" max="5" width="13.109375" style="31" bestFit="1" customWidth="1"/>
    <col min="6" max="7" width="13.109375" style="31" customWidth="1"/>
    <col min="8" max="8" width="14.6640625" style="31" bestFit="1" customWidth="1"/>
    <col min="9" max="11" width="12.77734375" style="31" customWidth="1"/>
    <col min="12" max="12" width="18.6640625" style="31" customWidth="1"/>
    <col min="13" max="13" width="18.6640625" style="1" bestFit="1" customWidth="1"/>
    <col min="14" max="16384" width="11.33203125" style="1"/>
  </cols>
  <sheetData>
    <row r="1" spans="1:13">
      <c r="A1" s="103" t="s">
        <v>26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>
      <c r="A2" s="110"/>
      <c r="B2" s="111"/>
      <c r="C2" s="114" t="s">
        <v>2</v>
      </c>
      <c r="D2" s="115"/>
      <c r="E2" s="115"/>
      <c r="F2" s="115"/>
      <c r="G2" s="116"/>
      <c r="H2" s="3" t="s">
        <v>15</v>
      </c>
      <c r="I2" s="3" t="s">
        <v>13</v>
      </c>
      <c r="J2" s="3" t="s">
        <v>27</v>
      </c>
      <c r="K2" s="3" t="s">
        <v>13</v>
      </c>
      <c r="L2" s="3" t="s">
        <v>19</v>
      </c>
      <c r="M2" s="3" t="s">
        <v>51</v>
      </c>
    </row>
    <row r="3" spans="1:13">
      <c r="A3" s="3" t="s">
        <v>0</v>
      </c>
      <c r="B3" s="4" t="s">
        <v>1</v>
      </c>
      <c r="C3" s="4" t="s">
        <v>3</v>
      </c>
      <c r="D3" s="3" t="s">
        <v>10</v>
      </c>
      <c r="E3" s="112" t="s">
        <v>8</v>
      </c>
      <c r="F3" s="113"/>
      <c r="G3" s="5" t="s">
        <v>9</v>
      </c>
      <c r="H3" s="3" t="s">
        <v>17</v>
      </c>
      <c r="I3" s="3" t="s">
        <v>14</v>
      </c>
      <c r="J3" s="3" t="s">
        <v>14</v>
      </c>
      <c r="K3" s="3" t="s">
        <v>14</v>
      </c>
      <c r="L3" s="3"/>
      <c r="M3" s="6"/>
    </row>
    <row r="4" spans="1:13">
      <c r="A4" s="2"/>
      <c r="B4" s="4" t="s">
        <v>11</v>
      </c>
      <c r="C4" s="7" t="s">
        <v>12</v>
      </c>
      <c r="D4" s="3"/>
      <c r="E4" s="3"/>
      <c r="F4" s="3" t="s">
        <v>12</v>
      </c>
      <c r="G4" s="3" t="s">
        <v>12</v>
      </c>
      <c r="H4" s="8" t="s">
        <v>18</v>
      </c>
      <c r="I4" s="3" t="s">
        <v>16</v>
      </c>
      <c r="J4" s="3" t="s">
        <v>16</v>
      </c>
      <c r="K4" s="3" t="s">
        <v>25</v>
      </c>
      <c r="L4" s="3"/>
      <c r="M4" s="6"/>
    </row>
    <row r="5" spans="1:13">
      <c r="A5" s="103" t="s">
        <v>47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ht="12.9" customHeight="1">
      <c r="A6" s="71">
        <v>165</v>
      </c>
      <c r="B6" s="38">
        <v>1.97</v>
      </c>
      <c r="C6" s="49">
        <v>4.375</v>
      </c>
      <c r="D6" s="3">
        <v>0.06</v>
      </c>
      <c r="E6" s="11" t="s">
        <v>4</v>
      </c>
      <c r="F6" s="12">
        <v>3.78</v>
      </c>
      <c r="G6" s="13">
        <f>$C$6*F6</f>
        <v>16.537499999999998</v>
      </c>
      <c r="H6" s="47">
        <v>100</v>
      </c>
      <c r="I6" s="14">
        <f>IF($B$6=0,0,($H6*$G6)/($B$6*$D$6))</f>
        <v>13991.116751269034</v>
      </c>
      <c r="J6" s="14">
        <v>0</v>
      </c>
      <c r="K6" s="39">
        <f>IF(I6=0,0,I6/$I$6)</f>
        <v>1</v>
      </c>
      <c r="L6" s="15" t="str">
        <f>IF($A$6=0,"Reifentyp fehlt",IF(I6=0,"Daten fehlen",IF(I6&lt;=4900,"Drehzahl ok",IF(I6&gt;4900,"Drehzahlbegrenzer"))))</f>
        <v>Drehzahlbegrenzer</v>
      </c>
      <c r="M6" s="21" t="s">
        <v>35</v>
      </c>
    </row>
    <row r="7" spans="1:13">
      <c r="A7" s="16"/>
      <c r="B7" s="17"/>
      <c r="C7" s="17"/>
      <c r="D7" s="17"/>
      <c r="E7" s="18" t="s">
        <v>5</v>
      </c>
      <c r="F7" s="34">
        <v>2.06</v>
      </c>
      <c r="G7" s="19">
        <f>$C$6*F7</f>
        <v>9.0125000000000011</v>
      </c>
      <c r="H7" s="45">
        <f>$H$6</f>
        <v>100</v>
      </c>
      <c r="I7" s="14">
        <f>IF($B$6=0,0,($H7*$G7)/($B$6*$D$6))</f>
        <v>7624.7884940778349</v>
      </c>
      <c r="J7" s="14">
        <v>0</v>
      </c>
      <c r="K7" s="39">
        <f>IF(I7=0,0,I7/$I$7)</f>
        <v>1</v>
      </c>
      <c r="L7" s="15" t="str">
        <f>IF($A$6=0,"Reifentyp fehlt",IF(I7=0,"Daten fehlen",IF(I7&lt;=4900,"Drehzahl ok",IF(I7&gt;4900,"Drehzahlbegrenzer"))))</f>
        <v>Drehzahlbegrenzer</v>
      </c>
      <c r="M7" s="21" t="s">
        <v>34</v>
      </c>
    </row>
    <row r="8" spans="1:13">
      <c r="A8" s="22"/>
      <c r="B8" s="23"/>
      <c r="C8" s="23"/>
      <c r="D8" s="23"/>
      <c r="E8" s="18" t="s">
        <v>6</v>
      </c>
      <c r="F8" s="34">
        <v>1.26</v>
      </c>
      <c r="G8" s="19">
        <f>$C$6*F8</f>
        <v>5.5125000000000002</v>
      </c>
      <c r="H8" s="32">
        <f>$H$6</f>
        <v>100</v>
      </c>
      <c r="I8" s="14">
        <f>IF($B$6=0,0,($H8*$G8)/($B$6*$D$6))</f>
        <v>4663.7055837563448</v>
      </c>
      <c r="J8" s="14">
        <v>0</v>
      </c>
      <c r="K8" s="39">
        <f>IF(I8=0,0,I8/$I$8)</f>
        <v>1</v>
      </c>
      <c r="L8" s="15" t="str">
        <f>IF($A$6=0,"Reifentyp fehlt",IF(I8=0,"Daten fehlen",IF(I8&lt;=4900,"Drehzahl ok",IF(I8&gt;4900,"Drehzahlbegrenzer"))))</f>
        <v>Drehzahl ok</v>
      </c>
      <c r="M8" s="41"/>
    </row>
    <row r="9" spans="1:13">
      <c r="A9" s="24"/>
      <c r="B9" s="25"/>
      <c r="C9" s="25"/>
      <c r="D9" s="25"/>
      <c r="E9" s="26" t="s">
        <v>7</v>
      </c>
      <c r="F9" s="35">
        <v>0.89</v>
      </c>
      <c r="G9" s="28">
        <f>$C$6*F9</f>
        <v>3.8937500000000003</v>
      </c>
      <c r="H9" s="27">
        <f>$H$6</f>
        <v>100</v>
      </c>
      <c r="I9" s="14">
        <f>IF($B$6=0,0,($H9*$G9)/($B$6*$D$6))</f>
        <v>3294.2047377326567</v>
      </c>
      <c r="J9" s="29">
        <v>0</v>
      </c>
      <c r="K9" s="39">
        <f>IF(I9=0,0,I9/$I$9)</f>
        <v>1</v>
      </c>
      <c r="L9" s="15" t="str">
        <f>IF($A$6=0,"Reifentyp fehlt",IF(I9=0,"Daten fehlen",IF(I9&lt;=4900,"Drehzahl ok",IF(I9&gt;4900,"Drehzahlbegrenzer"))))</f>
        <v>Drehzahl ok</v>
      </c>
      <c r="M9" s="36"/>
    </row>
    <row r="10" spans="1:13" ht="5.25" customHeight="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</row>
    <row r="11" spans="1:13" ht="12.9" customHeight="1">
      <c r="A11" s="85">
        <f>$A$6</f>
        <v>165</v>
      </c>
      <c r="B11" s="10">
        <f>$B$6</f>
        <v>1.97</v>
      </c>
      <c r="C11" s="86">
        <v>4.375</v>
      </c>
      <c r="D11" s="87">
        <f>$D$6</f>
        <v>0.06</v>
      </c>
      <c r="E11" s="16" t="s">
        <v>4</v>
      </c>
      <c r="F11" s="12">
        <v>3.78</v>
      </c>
      <c r="G11" s="13">
        <f>$C$11*F11</f>
        <v>16.537499999999998</v>
      </c>
      <c r="H11" s="88">
        <f>$H$6</f>
        <v>100</v>
      </c>
      <c r="I11" s="14">
        <f>IF($B$6=0,0,($H11*$G11)/($B$6*$D$6))</f>
        <v>13991.116751269034</v>
      </c>
      <c r="J11" s="14">
        <f>I11-$I$6</f>
        <v>0</v>
      </c>
      <c r="K11" s="39">
        <f>IF(I11=0,0,I11/$I$6)</f>
        <v>1</v>
      </c>
      <c r="L11" s="15" t="str">
        <f>IF($A$6=0,"Reifentyp fehlt",IF(I11=0,"Daten fehlen",IF(I11&lt;=4900,"Drehzahl ok",IF(I11&gt;4900,"Drehzahlbegrenzer"))))</f>
        <v>Drehzahlbegrenzer</v>
      </c>
      <c r="M11" s="15" t="s">
        <v>30</v>
      </c>
    </row>
    <row r="12" spans="1:13">
      <c r="A12" s="16"/>
      <c r="B12" s="17"/>
      <c r="C12" s="17"/>
      <c r="D12" s="17"/>
      <c r="E12" s="84" t="s">
        <v>5</v>
      </c>
      <c r="F12" s="12">
        <v>2.06</v>
      </c>
      <c r="G12" s="13">
        <f>$C$11*F12</f>
        <v>9.0125000000000011</v>
      </c>
      <c r="H12" s="45">
        <f>$H$6</f>
        <v>100</v>
      </c>
      <c r="I12" s="14">
        <f>IF($B$6=0,0,($H12*$G12)/($B$6*$D$6))</f>
        <v>7624.7884940778349</v>
      </c>
      <c r="J12" s="14">
        <f>I12-$I$7</f>
        <v>0</v>
      </c>
      <c r="K12" s="39">
        <f>IF(I12=0,0,I12/$I$7)</f>
        <v>1</v>
      </c>
      <c r="L12" s="15" t="str">
        <f>IF($A$6=0,"Reifentyp fehlt",IF(I12=0,"Daten fehlen",IF(I12&lt;=4900,"Drehzahl ok",IF(I12&gt;4900,"Drehzahlbegrenzer"))))</f>
        <v>Drehzahlbegrenzer</v>
      </c>
      <c r="M12" s="15" t="s">
        <v>31</v>
      </c>
    </row>
    <row r="13" spans="1:13">
      <c r="A13" s="22"/>
      <c r="B13" s="23"/>
      <c r="C13" s="23"/>
      <c r="D13" s="23"/>
      <c r="E13" s="18" t="s">
        <v>6</v>
      </c>
      <c r="F13" s="34">
        <v>1.26</v>
      </c>
      <c r="G13" s="13">
        <f>$C$11*F13</f>
        <v>5.5125000000000002</v>
      </c>
      <c r="H13" s="32">
        <f>$H$6</f>
        <v>100</v>
      </c>
      <c r="I13" s="14">
        <f>IF($B$6=0,0,($H13*$G13)/($B$6*$D$6))</f>
        <v>4663.7055837563448</v>
      </c>
      <c r="J13" s="20">
        <f>I13-$I$8</f>
        <v>0</v>
      </c>
      <c r="K13" s="39">
        <f>IF(I13=0,0,I13/$I$8)</f>
        <v>1</v>
      </c>
      <c r="L13" s="15" t="str">
        <f>IF($A$6=0,"Reifentyp fehlt",IF(I13=0,"Daten fehlen",IF(I13&lt;=4900,"Drehzahl ok",IF(I13&gt;4900,"Drehzahlbegrenzer"))))</f>
        <v>Drehzahl ok</v>
      </c>
      <c r="M13" s="41"/>
    </row>
    <row r="14" spans="1:13">
      <c r="A14" s="24"/>
      <c r="B14" s="25"/>
      <c r="C14" s="25"/>
      <c r="D14" s="25"/>
      <c r="E14" s="26" t="s">
        <v>7</v>
      </c>
      <c r="F14" s="35">
        <v>0.93</v>
      </c>
      <c r="G14" s="37">
        <f>$C$11*F14</f>
        <v>4.0687500000000005</v>
      </c>
      <c r="H14" s="27">
        <f>$H$6</f>
        <v>100</v>
      </c>
      <c r="I14" s="14">
        <f>IF($B$6=0,0,($H14*$G14)/($B$6*$D$6))</f>
        <v>3442.2588832487313</v>
      </c>
      <c r="J14" s="43">
        <f>I14-$I$9</f>
        <v>148.05414551607464</v>
      </c>
      <c r="K14" s="39">
        <f>IF(I14=0,0,I14/$I$9)</f>
        <v>1.0449438202247192</v>
      </c>
      <c r="L14" s="15" t="str">
        <f>IF($A$6=0,"Reifentyp fehlt",IF(I14=0,"Daten fehlen",IF(I14&lt;=4900,"Drehzahl ok",IF(I14&gt;4900,"Drehzahlbegrenzer"))))</f>
        <v>Drehzahl ok</v>
      </c>
      <c r="M14" s="36"/>
    </row>
    <row r="15" spans="1:13" ht="5.25" customHeigh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>
      <c r="A16" s="103" t="s">
        <v>43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</row>
    <row r="17" spans="1:13">
      <c r="A17" s="63">
        <f>$A$6</f>
        <v>165</v>
      </c>
      <c r="B17" s="60">
        <f>$B$6</f>
        <v>1.97</v>
      </c>
      <c r="C17" s="66">
        <f>G17/F17</f>
        <v>4.3658536585365857</v>
      </c>
      <c r="D17" s="69">
        <f>$D$6</f>
        <v>0.06</v>
      </c>
      <c r="E17" s="81" t="s">
        <v>7</v>
      </c>
      <c r="F17" s="56">
        <v>0.82</v>
      </c>
      <c r="G17" s="56">
        <v>3.58</v>
      </c>
      <c r="H17" s="80">
        <f>$H$6</f>
        <v>100</v>
      </c>
      <c r="I17" s="14">
        <f>IF($B$6=0,0,($H17*$G17)/($B$6*$D$6))</f>
        <v>3028.7648054145516</v>
      </c>
      <c r="J17" s="29">
        <f>I17-$I$9</f>
        <v>-265.43993231810509</v>
      </c>
      <c r="K17" s="39">
        <f>IF(I17=0,0,I17/$I$9)</f>
        <v>0.91942215088282497</v>
      </c>
      <c r="L17" s="15" t="str">
        <f>IF($A$6=0,"Reifentyp fehlt",IF(I17=0,"Daten fehlen",IF(I17&lt;=4900,"Drehzahl ok",IF(I17&gt;4900,"Drehzahlbegrenzer"))))</f>
        <v>Drehzahl ok</v>
      </c>
      <c r="M17" s="57" t="s">
        <v>42</v>
      </c>
    </row>
    <row r="18" spans="1:13" ht="5.2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</row>
    <row r="19" spans="1:13">
      <c r="A19" s="103" t="s">
        <v>47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</row>
    <row r="20" spans="1:13">
      <c r="A20" s="9">
        <f>$A$6</f>
        <v>165</v>
      </c>
      <c r="B20" s="10">
        <f>$B$6</f>
        <v>1.97</v>
      </c>
      <c r="C20" s="49">
        <v>4.125</v>
      </c>
      <c r="D20" s="3">
        <f>$D$6</f>
        <v>0.06</v>
      </c>
      <c r="E20" s="11" t="s">
        <v>4</v>
      </c>
      <c r="F20" s="12">
        <v>3.78</v>
      </c>
      <c r="G20" s="13">
        <f>$C$20*F20</f>
        <v>15.592499999999999</v>
      </c>
      <c r="H20" s="46">
        <f>$H$6</f>
        <v>100</v>
      </c>
      <c r="I20" s="14">
        <f>IF($B$6=0,0,($H20*$G20)/($B$6*$D$6))</f>
        <v>13191.624365482234</v>
      </c>
      <c r="J20" s="44">
        <f>I20-$I$6</f>
        <v>-799.49238578679979</v>
      </c>
      <c r="K20" s="39">
        <f>IF(I20=0,0,I20/$I$6)</f>
        <v>0.94285714285714306</v>
      </c>
      <c r="L20" s="15" t="str">
        <f>IF($A$6=0,"Reifentyp fehlt",IF(I20=0,"Daten fehlen",IF(I20&lt;=4900,"Drehzahl ok",IF(I20&gt;4900,"Drehzahlbegrenzer"))))</f>
        <v>Drehzahlbegrenzer</v>
      </c>
      <c r="M20" s="21" t="s">
        <v>28</v>
      </c>
    </row>
    <row r="21" spans="1:13">
      <c r="A21" s="16"/>
      <c r="B21" s="17"/>
      <c r="C21" s="17"/>
      <c r="D21" s="17"/>
      <c r="E21" s="18" t="s">
        <v>5</v>
      </c>
      <c r="F21" s="34">
        <v>2.06</v>
      </c>
      <c r="G21" s="13">
        <f>$C$20*F21</f>
        <v>8.4975000000000005</v>
      </c>
      <c r="H21" s="45">
        <f>$H$6</f>
        <v>100</v>
      </c>
      <c r="I21" s="14">
        <f>IF($B$6=0,0,($H21*$G21)/($B$6*$D$6))</f>
        <v>7189.0862944162436</v>
      </c>
      <c r="J21" s="20">
        <f>I21-$I$7</f>
        <v>-435.70219966159129</v>
      </c>
      <c r="K21" s="39">
        <f>IF(I21=0,0,I21/$I$7)</f>
        <v>0.94285714285714273</v>
      </c>
      <c r="L21" s="15" t="str">
        <f>IF($A$6=0,"Reifentyp fehlt",IF(I21=0,"Daten fehlen",IF(I21&lt;=4900,"Drehzahl ok",IF(I21&gt;4900,"Drehzahlbegrenzer"))))</f>
        <v>Drehzahlbegrenzer</v>
      </c>
      <c r="M21" s="21" t="s">
        <v>29</v>
      </c>
    </row>
    <row r="22" spans="1:13">
      <c r="A22" s="22"/>
      <c r="B22" s="23"/>
      <c r="C22" s="23"/>
      <c r="D22" s="23"/>
      <c r="E22" s="18" t="s">
        <v>6</v>
      </c>
      <c r="F22" s="34">
        <v>1.26</v>
      </c>
      <c r="G22" s="13">
        <f>$C$20*F22</f>
        <v>5.1974999999999998</v>
      </c>
      <c r="H22" s="32">
        <f>$H$6</f>
        <v>100</v>
      </c>
      <c r="I22" s="14">
        <f>IF($B$6=0,0,($H22*$G22)/($B$6*$D$6))</f>
        <v>4397.2081218274116</v>
      </c>
      <c r="J22" s="20">
        <f>I22-$I$8</f>
        <v>-266.49746192893326</v>
      </c>
      <c r="K22" s="39">
        <f>IF(I22=0,0,I22/$I$8)</f>
        <v>0.94285714285714306</v>
      </c>
      <c r="L22" s="15" t="str">
        <f>IF($A$6=0,"Reifentyp fehlt",IF(I22=0,"Daten fehlen",IF(I22&lt;=4900,"Drehzahl ok",IF(I22&gt;4900,"Drehzahlbegrenzer"))))</f>
        <v>Drehzahl ok</v>
      </c>
      <c r="M22" s="15" t="s">
        <v>20</v>
      </c>
    </row>
    <row r="23" spans="1:13">
      <c r="A23" s="24"/>
      <c r="B23" s="25"/>
      <c r="C23" s="25"/>
      <c r="D23" s="25"/>
      <c r="E23" s="26" t="s">
        <v>7</v>
      </c>
      <c r="F23" s="35">
        <v>0.89</v>
      </c>
      <c r="G23" s="37">
        <f>$C$20*F23</f>
        <v>3.6712500000000001</v>
      </c>
      <c r="H23" s="27">
        <f>$H$6</f>
        <v>100</v>
      </c>
      <c r="I23" s="14">
        <f>IF($B$6=0,0,($H23*$G23)/($B$6*$D$6))</f>
        <v>3105.9644670050761</v>
      </c>
      <c r="J23" s="43">
        <f>I23-$I$9</f>
        <v>-188.24027072758054</v>
      </c>
      <c r="K23" s="39">
        <f>IF(I23=0,0,I23/$I$9)</f>
        <v>0.94285714285714284</v>
      </c>
      <c r="L23" s="15" t="str">
        <f>IF($A$6=0,"Reifentyp fehlt",IF(I23=0,"Daten fehlen",IF(I23&lt;=4900,"Drehzahl ok",IF(I23&gt;4900,"Drehzahlbegrenzer"))))</f>
        <v>Drehzahl ok</v>
      </c>
      <c r="M23" s="30"/>
    </row>
    <row r="24" spans="1:13" ht="5.25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>
      <c r="A25" s="9">
        <f>$A$6</f>
        <v>165</v>
      </c>
      <c r="B25" s="10">
        <f>$B$6</f>
        <v>1.97</v>
      </c>
      <c r="C25" s="49">
        <v>4.125</v>
      </c>
      <c r="D25" s="3">
        <f>$D$6</f>
        <v>0.06</v>
      </c>
      <c r="E25" s="11" t="s">
        <v>4</v>
      </c>
      <c r="F25" s="12">
        <v>3.78</v>
      </c>
      <c r="G25" s="13">
        <f>$C$25*F25</f>
        <v>15.592499999999999</v>
      </c>
      <c r="H25" s="46">
        <f>$H$6</f>
        <v>100</v>
      </c>
      <c r="I25" s="14">
        <f>IF($B$6=0,0,($H25*$G25)/($B$6*$D$6))</f>
        <v>13191.624365482234</v>
      </c>
      <c r="J25" s="44">
        <f>I25-$I$6</f>
        <v>-799.49238578679979</v>
      </c>
      <c r="K25" s="39">
        <f>IF(I25=0,0,I25/$I$6)</f>
        <v>0.94285714285714306</v>
      </c>
      <c r="L25" s="15" t="str">
        <f>IF($A$6=0,"Reifentyp fehlt",IF(I25=0,"Daten fehlen",IF(I25&lt;=4900,"Drehzahl ok",IF(I25&gt;4900,"Drehzahlbegrenzer"))))</f>
        <v>Drehzahlbegrenzer</v>
      </c>
      <c r="M25" s="70" t="s">
        <v>21</v>
      </c>
    </row>
    <row r="26" spans="1:13">
      <c r="A26" s="16"/>
      <c r="B26" s="17"/>
      <c r="C26" s="17"/>
      <c r="D26" s="17"/>
      <c r="E26" s="18" t="s">
        <v>5</v>
      </c>
      <c r="F26" s="34">
        <v>2.06</v>
      </c>
      <c r="G26" s="13">
        <f>$C$25*F26</f>
        <v>8.4975000000000005</v>
      </c>
      <c r="H26" s="45">
        <f>$H$6</f>
        <v>100</v>
      </c>
      <c r="I26" s="14">
        <f>IF($B$6=0,0,($H26*$G26)/($B$6*$D$6))</f>
        <v>7189.0862944162436</v>
      </c>
      <c r="J26" s="20">
        <f>I26-$I$7</f>
        <v>-435.70219966159129</v>
      </c>
      <c r="K26" s="39">
        <f>IF(I26=0,0,I26/$I$7)</f>
        <v>0.94285714285714273</v>
      </c>
      <c r="L26" s="15" t="str">
        <f>IF($A$6=0,"Reifentyp fehlt",IF(I26=0,"Daten fehlen",IF(I26&lt;=4900,"Drehzahl ok",IF(I26&gt;4900,"Drehzahlbegrenzer"))))</f>
        <v>Drehzahlbegrenzer</v>
      </c>
      <c r="M26" s="15"/>
    </row>
    <row r="27" spans="1:13">
      <c r="A27" s="22"/>
      <c r="B27" s="23"/>
      <c r="C27" s="23"/>
      <c r="D27" s="23"/>
      <c r="E27" s="18" t="s">
        <v>6</v>
      </c>
      <c r="F27" s="34">
        <v>1.26</v>
      </c>
      <c r="G27" s="13">
        <f>$C$25*F27</f>
        <v>5.1974999999999998</v>
      </c>
      <c r="H27" s="32">
        <f>$H$6</f>
        <v>100</v>
      </c>
      <c r="I27" s="14">
        <f>IF($B$6=0,0,($H27*$G27)/($B$6*$D$6))</f>
        <v>4397.2081218274116</v>
      </c>
      <c r="J27" s="20">
        <f>I27-$I$8</f>
        <v>-266.49746192893326</v>
      </c>
      <c r="K27" s="39">
        <f>IF(I27=0,0,I27/$I$8)</f>
        <v>0.94285714285714306</v>
      </c>
      <c r="L27" s="15" t="str">
        <f>IF($A$6=0,"Reifentyp fehlt",IF(I27=0,"Daten fehlen",IF(I27&lt;=4900,"Drehzahl ok",IF(I27&gt;4900,"Drehzahlbegrenzer"))))</f>
        <v>Drehzahl ok</v>
      </c>
      <c r="M27" s="95" t="s">
        <v>48</v>
      </c>
    </row>
    <row r="28" spans="1:13">
      <c r="A28" s="24"/>
      <c r="B28" s="25"/>
      <c r="C28" s="25"/>
      <c r="D28" s="25"/>
      <c r="E28" s="26" t="s">
        <v>7</v>
      </c>
      <c r="F28" s="35">
        <v>0.82</v>
      </c>
      <c r="G28" s="37">
        <f>$C$25*F28</f>
        <v>3.3824999999999998</v>
      </c>
      <c r="H28" s="27">
        <f>$H$6</f>
        <v>100</v>
      </c>
      <c r="I28" s="14">
        <f>IF($B$6=0,0,($H28*$G28)/($B$6*$D$6))</f>
        <v>2861.6751269035535</v>
      </c>
      <c r="J28" s="43">
        <f>I28-$I$9</f>
        <v>-432.52961082910315</v>
      </c>
      <c r="K28" s="39">
        <f>IF(I28=0,0,I28/$I$9)</f>
        <v>0.86869983948635632</v>
      </c>
      <c r="L28" s="15" t="str">
        <f>IF($A$6=0,"Reifentyp fehlt",IF(I28=0,"Daten fehlen",IF(I28&lt;=4900,"Drehzahl ok",IF(I28&gt;4900,"Drehzahlbegrenzer"))))</f>
        <v>Drehzahl ok</v>
      </c>
      <c r="M28" s="94"/>
    </row>
    <row r="29" spans="1:13" ht="5.2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>
      <c r="A30" s="103" t="s">
        <v>43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</row>
    <row r="31" spans="1:13">
      <c r="A31" s="9">
        <f>$A$6</f>
        <v>165</v>
      </c>
      <c r="B31" s="73">
        <f>$B$6</f>
        <v>1.97</v>
      </c>
      <c r="C31" s="50">
        <f>G31/F31</f>
        <v>4.1219512195121952</v>
      </c>
      <c r="D31" s="3">
        <f>$D$6</f>
        <v>0.06</v>
      </c>
      <c r="E31" s="83" t="s">
        <v>7</v>
      </c>
      <c r="F31" s="74">
        <v>0.82</v>
      </c>
      <c r="G31" s="74">
        <v>3.38</v>
      </c>
      <c r="H31" s="75">
        <f>$H$6</f>
        <v>100</v>
      </c>
      <c r="I31" s="76">
        <f>IF($B$6=0,0,($H31*$G31)/($B$6*$D$6))</f>
        <v>2859.5600676818949</v>
      </c>
      <c r="J31" s="76">
        <f>I31-$I$9</f>
        <v>-434.64467005076176</v>
      </c>
      <c r="K31" s="77">
        <f>IF(I31=0,0,I31/$I$9)</f>
        <v>0.86805778491171737</v>
      </c>
      <c r="L31" s="78" t="str">
        <f>IF($A$6=0,"Reifentyp fehlt",IF(I31=0,"Daten fehlen",IF(I31&lt;=4900,"Drehzahl ok",IF(I31&gt;4900,"Drehzahlbegrenzer"))))</f>
        <v>Drehzahl ok</v>
      </c>
      <c r="M31" s="79" t="s">
        <v>41</v>
      </c>
    </row>
    <row r="32" spans="1:13">
      <c r="A32" s="85">
        <f>$A$6</f>
        <v>165</v>
      </c>
      <c r="B32" s="89">
        <f>$B$6</f>
        <v>1.97</v>
      </c>
      <c r="C32" s="90">
        <f>G32/F32</f>
        <v>4.116883116883117</v>
      </c>
      <c r="D32" s="87">
        <f>$D$6</f>
        <v>0.06</v>
      </c>
      <c r="E32" s="91" t="s">
        <v>7</v>
      </c>
      <c r="F32" s="92">
        <v>0.77</v>
      </c>
      <c r="G32" s="92">
        <v>3.17</v>
      </c>
      <c r="H32" s="80">
        <f>$H$6</f>
        <v>100</v>
      </c>
      <c r="I32" s="14">
        <f>IF($B$6=0,0,($H32*$G32)/($B$6*$D$6))</f>
        <v>2681.8950930626056</v>
      </c>
      <c r="J32" s="43">
        <f>I32-$I$9</f>
        <v>-612.30964467005106</v>
      </c>
      <c r="K32" s="39">
        <f>IF(I32=0,0,I32/$I$9)</f>
        <v>0.81412520064205451</v>
      </c>
      <c r="L32" s="15" t="str">
        <f>IF($A$6=0,"Reifentyp fehlt",IF(I32=0,"Daten fehlen",IF(I32&lt;=4900,"Drehzahl ok",IF(I32&gt;4900,"Drehzahlbegrenzer"))))</f>
        <v>Drehzahl ok</v>
      </c>
      <c r="M32" s="93" t="s">
        <v>40</v>
      </c>
    </row>
    <row r="33" spans="1:13" ht="5.25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>
      <c r="A34" s="103" t="s">
        <v>47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  <row r="35" spans="1:13">
      <c r="A35" s="9">
        <f>$A$6</f>
        <v>165</v>
      </c>
      <c r="B35" s="10">
        <f>$B$6</f>
        <v>1.97</v>
      </c>
      <c r="C35" s="49">
        <v>3.875</v>
      </c>
      <c r="D35" s="3">
        <f>$D$6</f>
        <v>0.06</v>
      </c>
      <c r="E35" s="11" t="s">
        <v>4</v>
      </c>
      <c r="F35" s="12">
        <v>3.78</v>
      </c>
      <c r="G35" s="13">
        <f>$C$35*F35</f>
        <v>14.647499999999999</v>
      </c>
      <c r="H35" s="46">
        <f>$H$6</f>
        <v>100</v>
      </c>
      <c r="I35" s="14">
        <f>IF($B$6=0,0,($H35*$G35)/($B$6*$D$6))</f>
        <v>12392.131979695432</v>
      </c>
      <c r="J35" s="44">
        <f>I35-$I$6</f>
        <v>-1598.9847715736014</v>
      </c>
      <c r="K35" s="39">
        <f>IF(I35=0,0,I35/$I$6)</f>
        <v>0.8857142857142859</v>
      </c>
      <c r="L35" s="15" t="str">
        <f>IF($A$6=0,"Reifentyp fehlt",IF(I35=0,"Daten fehlen",IF(I35&lt;=4900,"Drehzahl ok",IF(I35&gt;4900,"Drehzahlbegrenzer"))))</f>
        <v>Drehzahlbegrenzer</v>
      </c>
      <c r="M35" s="42" t="s">
        <v>33</v>
      </c>
    </row>
    <row r="36" spans="1:13">
      <c r="A36" s="16"/>
      <c r="B36" s="17"/>
      <c r="C36" s="17"/>
      <c r="D36" s="17"/>
      <c r="E36" s="18" t="s">
        <v>5</v>
      </c>
      <c r="F36" s="34">
        <v>2.06</v>
      </c>
      <c r="G36" s="13">
        <f>$C$35*F36</f>
        <v>7.9824999999999999</v>
      </c>
      <c r="H36" s="45">
        <f>$H$6</f>
        <v>100</v>
      </c>
      <c r="I36" s="14">
        <f>IF($B$6=0,0,($H36*$G36)/($B$6*$D$6))</f>
        <v>6753.3840947546532</v>
      </c>
      <c r="J36" s="20">
        <f>I36-$I$7</f>
        <v>-871.40439932318168</v>
      </c>
      <c r="K36" s="39">
        <f>IF(I36=0,0,I36/$I$7)</f>
        <v>0.88571428571428568</v>
      </c>
      <c r="L36" s="15" t="str">
        <f>IF($A$6=0,"Reifentyp fehlt",IF(I36=0,"Daten fehlen",IF(I36&lt;=4900,"Drehzahl ok",IF(I36&gt;4900,"Drehzahlbegrenzer"))))</f>
        <v>Drehzahlbegrenzer</v>
      </c>
      <c r="M36" s="21" t="s">
        <v>32</v>
      </c>
    </row>
    <row r="37" spans="1:13">
      <c r="A37" s="22"/>
      <c r="B37" s="23"/>
      <c r="C37" s="23"/>
      <c r="D37" s="23"/>
      <c r="E37" s="18" t="s">
        <v>6</v>
      </c>
      <c r="F37" s="34">
        <v>1.26</v>
      </c>
      <c r="G37" s="13">
        <f>$C$35*F37</f>
        <v>4.8825000000000003</v>
      </c>
      <c r="H37" s="32">
        <f>$H$6</f>
        <v>100</v>
      </c>
      <c r="I37" s="14">
        <f>IF($B$6=0,0,($H37*$G37)/($B$6*$D$6))</f>
        <v>4130.7106598984774</v>
      </c>
      <c r="J37" s="20">
        <f>I37-$I$8</f>
        <v>-532.99492385786743</v>
      </c>
      <c r="K37" s="39">
        <f>IF(I37=0,0,I37/$I$8)</f>
        <v>0.88571428571428579</v>
      </c>
      <c r="L37" s="15" t="str">
        <f>IF($A$6=0,"Reifentyp fehlt",IF(I37=0,"Daten fehlen",IF(I37&lt;=4900,"Drehzahl ok",IF(I37&gt;4900,"Drehzahlbegrenzer"))))</f>
        <v>Drehzahl ok</v>
      </c>
      <c r="M37" s="48"/>
    </row>
    <row r="38" spans="1:13">
      <c r="A38" s="24"/>
      <c r="B38" s="25"/>
      <c r="C38" s="25"/>
      <c r="D38" s="25"/>
      <c r="E38" s="26" t="s">
        <v>7</v>
      </c>
      <c r="F38" s="35">
        <v>0.93</v>
      </c>
      <c r="G38" s="37">
        <f>$C$35*F38</f>
        <v>3.6037500000000002</v>
      </c>
      <c r="H38" s="27">
        <f>$H$6</f>
        <v>100</v>
      </c>
      <c r="I38" s="14">
        <f>IF($B$6=0,0,($H38*$G38)/($B$6*$D$6))</f>
        <v>3048.8578680203045</v>
      </c>
      <c r="J38" s="43">
        <f>I38-$I$9</f>
        <v>-245.34686971235215</v>
      </c>
      <c r="K38" s="39">
        <f>IF(I38=0,0,I38/$I$9)</f>
        <v>0.92552166934189395</v>
      </c>
      <c r="L38" s="15" t="str">
        <f>IF($A$6=0,"Reifentyp fehlt",IF(I38=0,"Daten fehlen",IF(I38&lt;=4900,"Drehzahl ok",IF(I38&gt;4900,"Drehzahlbegrenzer"))))</f>
        <v>Drehzahl ok</v>
      </c>
      <c r="M38" s="30"/>
    </row>
    <row r="39" spans="1:13" ht="5.25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>
      <c r="A40" s="9">
        <f>$A$6</f>
        <v>165</v>
      </c>
      <c r="B40" s="10">
        <f>$B$6</f>
        <v>1.97</v>
      </c>
      <c r="C40" s="49">
        <v>3.875</v>
      </c>
      <c r="D40" s="3">
        <f>$D$6</f>
        <v>0.06</v>
      </c>
      <c r="E40" s="11" t="s">
        <v>4</v>
      </c>
      <c r="F40" s="12">
        <v>3.78</v>
      </c>
      <c r="G40" s="13">
        <f>$C$40*F40</f>
        <v>14.647499999999999</v>
      </c>
      <c r="H40" s="46">
        <f>$H$6</f>
        <v>100</v>
      </c>
      <c r="I40" s="14">
        <f>IF($B$6=0,0,($H40*$G40)/($B$6*$D$6))</f>
        <v>12392.131979695432</v>
      </c>
      <c r="J40" s="44">
        <f>I40-$I$6</f>
        <v>-1598.9847715736014</v>
      </c>
      <c r="K40" s="39">
        <f>IF(I40=0,0,I40/$I$6)</f>
        <v>0.8857142857142859</v>
      </c>
      <c r="L40" s="15" t="str">
        <f>IF($A$6=0,"Reifentyp fehlt",IF(I40=0,"Daten fehlen",IF(I40&lt;=4900,"Drehzahl ok",IF(I40&gt;4900,"Drehzahlbegrenzer"))))</f>
        <v>Drehzahlbegrenzer</v>
      </c>
      <c r="M40" s="70" t="s">
        <v>22</v>
      </c>
    </row>
    <row r="41" spans="1:13">
      <c r="A41" s="16"/>
      <c r="B41" s="17"/>
      <c r="C41" s="17"/>
      <c r="D41" s="17"/>
      <c r="E41" s="18" t="s">
        <v>5</v>
      </c>
      <c r="F41" s="34">
        <v>2.06</v>
      </c>
      <c r="G41" s="13">
        <f>$C$40*F41</f>
        <v>7.9824999999999999</v>
      </c>
      <c r="H41" s="45">
        <f>$H$6</f>
        <v>100</v>
      </c>
      <c r="I41" s="14">
        <f>IF($B$6=0,0,($H41*$G41)/($B$6*$D$6))</f>
        <v>6753.3840947546532</v>
      </c>
      <c r="J41" s="20">
        <f>I41-$I$7</f>
        <v>-871.40439932318168</v>
      </c>
      <c r="K41" s="39">
        <f>IF(I41=0,0,I41/$I$7)</f>
        <v>0.88571428571428568</v>
      </c>
      <c r="L41" s="15" t="str">
        <f>IF($A$6=0,"Reifentyp fehlt",IF(I41=0,"Daten fehlen",IF(I41&lt;=4900,"Drehzahl ok",IF(I41&gt;4900,"Drehzahlbegrenzer"))))</f>
        <v>Drehzahlbegrenzer</v>
      </c>
      <c r="M41" s="15"/>
    </row>
    <row r="42" spans="1:13">
      <c r="A42" s="22"/>
      <c r="B42" s="23"/>
      <c r="C42" s="23"/>
      <c r="D42" s="23"/>
      <c r="E42" s="18" t="s">
        <v>6</v>
      </c>
      <c r="F42" s="34">
        <v>1.26</v>
      </c>
      <c r="G42" s="13">
        <f>$C$40*F42</f>
        <v>4.8825000000000003</v>
      </c>
      <c r="H42" s="32">
        <f>$H$6</f>
        <v>100</v>
      </c>
      <c r="I42" s="14">
        <f>IF($B$6=0,0,($H42*$G42)/($B$6*$D$6))</f>
        <v>4130.7106598984774</v>
      </c>
      <c r="J42" s="20">
        <f>I42-$I$8</f>
        <v>-532.99492385786743</v>
      </c>
      <c r="K42" s="39">
        <f>IF(I42=0,0,I42/$I$8)</f>
        <v>0.88571428571428579</v>
      </c>
      <c r="L42" s="15" t="str">
        <f>IF($A$6=0,"Reifentyp fehlt",IF(I42=0,"Daten fehlen",IF(I42&lt;=4900,"Drehzahl ok",IF(I42&gt;4900,"Drehzahlbegrenzer"))))</f>
        <v>Drehzahl ok</v>
      </c>
      <c r="M42" s="95" t="s">
        <v>49</v>
      </c>
    </row>
    <row r="43" spans="1:13">
      <c r="A43" s="24"/>
      <c r="B43" s="25"/>
      <c r="C43" s="25"/>
      <c r="D43" s="25"/>
      <c r="E43" s="26" t="s">
        <v>7</v>
      </c>
      <c r="F43" s="35">
        <v>0.89</v>
      </c>
      <c r="G43" s="37">
        <f>$C$40*F43</f>
        <v>3.44875</v>
      </c>
      <c r="H43" s="27">
        <f>$H$6</f>
        <v>100</v>
      </c>
      <c r="I43" s="14">
        <f>IF($B$6=0,0,($H43*$G43)/($B$6*$D$6))</f>
        <v>2917.7241962774956</v>
      </c>
      <c r="J43" s="43">
        <f>I43-$I$9</f>
        <v>-376.48054145516107</v>
      </c>
      <c r="K43" s="39">
        <f>IF(I43=0,0,I43/$I$9)</f>
        <v>0.88571428571428557</v>
      </c>
      <c r="L43" s="15" t="str">
        <f>IF($A$6=0,"Reifentyp fehlt",IF(I43=0,"Daten fehlen",IF(I43&lt;=4900,"Drehzahl ok",IF(I43&gt;4900,"Drehzahlbegrenzer"))))</f>
        <v>Drehzahl ok</v>
      </c>
      <c r="M43" s="30"/>
    </row>
    <row r="44" spans="1:13" ht="5.25" customHeigh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>
      <c r="A45" s="103" t="s">
        <v>43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</row>
    <row r="46" spans="1:13">
      <c r="A46" s="9">
        <f>$A$6</f>
        <v>165</v>
      </c>
      <c r="B46" s="73">
        <f>$B$6</f>
        <v>1.97</v>
      </c>
      <c r="C46" s="50">
        <f>G46/F46</f>
        <v>3.8977272727272729</v>
      </c>
      <c r="D46" s="3">
        <f>$D$6</f>
        <v>0.06</v>
      </c>
      <c r="E46" s="83" t="s">
        <v>7</v>
      </c>
      <c r="F46" s="74">
        <v>0.88</v>
      </c>
      <c r="G46" s="74">
        <v>3.43</v>
      </c>
      <c r="H46" s="75">
        <f>$H$6</f>
        <v>100</v>
      </c>
      <c r="I46" s="14">
        <f>IF($B$6=0,0,($H46*$G46)/($B$6*$D$6))</f>
        <v>2901.8612521150594</v>
      </c>
      <c r="J46" s="76">
        <f>I46-$I$9</f>
        <v>-392.34348561759725</v>
      </c>
      <c r="K46" s="39">
        <f>IF(I46=0,0,I46/$I$9)</f>
        <v>0.88089887640449438</v>
      </c>
      <c r="L46" s="15" t="str">
        <f>IF($A$6=0,"Reifentyp fehlt",IF(I46=0,"Daten fehlen",IF(I46&lt;=4900,"Drehzahl ok",IF(I46&gt;4900,"Drehzahlbegrenzer"))))</f>
        <v>Drehzahl ok</v>
      </c>
      <c r="M46" s="79" t="s">
        <v>36</v>
      </c>
    </row>
    <row r="47" spans="1:13" ht="5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13">
      <c r="A48" s="103" t="s">
        <v>47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5"/>
    </row>
    <row r="49" spans="1:13">
      <c r="A49" s="9">
        <f>$A$6</f>
        <v>165</v>
      </c>
      <c r="B49" s="10">
        <f>$B$6</f>
        <v>1.97</v>
      </c>
      <c r="C49" s="49">
        <v>3.875</v>
      </c>
      <c r="D49" s="3">
        <f>$D$6</f>
        <v>0.06</v>
      </c>
      <c r="E49" s="11" t="s">
        <v>4</v>
      </c>
      <c r="F49" s="12">
        <v>3.78</v>
      </c>
      <c r="G49" s="13">
        <f>$C$49*F49</f>
        <v>14.647499999999999</v>
      </c>
      <c r="H49" s="46">
        <f>$H$6</f>
        <v>100</v>
      </c>
      <c r="I49" s="14">
        <f>IF($B$6=0,0,($H49*$G49)/($B$6*$D$6))</f>
        <v>12392.131979695432</v>
      </c>
      <c r="J49" s="44">
        <f>I49-$I$6</f>
        <v>-1598.9847715736014</v>
      </c>
      <c r="K49" s="39">
        <f>IF(I49=0,0,I49/$I$6)</f>
        <v>0.8857142857142859</v>
      </c>
      <c r="L49" s="15" t="str">
        <f>IF($A$6=0,"Reifentyp fehlt",IF(I49=0,"Daten fehlen",IF(I49&lt;=4900,"Drehzahl ok",IF(I49&gt;4900,"Drehzahlbegrenzer"))))</f>
        <v>Drehzahlbegrenzer</v>
      </c>
      <c r="M49" s="15" t="s">
        <v>23</v>
      </c>
    </row>
    <row r="50" spans="1:13">
      <c r="A50" s="16"/>
      <c r="B50" s="17"/>
      <c r="C50" s="17"/>
      <c r="D50" s="17"/>
      <c r="E50" s="18" t="s">
        <v>5</v>
      </c>
      <c r="F50" s="34">
        <v>2.06</v>
      </c>
      <c r="G50" s="13">
        <f>$C$49*F50</f>
        <v>7.9824999999999999</v>
      </c>
      <c r="H50" s="45">
        <f>$H$6</f>
        <v>100</v>
      </c>
      <c r="I50" s="14">
        <f>IF($B$6=0,0,($H50*$G50)/($B$6*$D$6))</f>
        <v>6753.3840947546532</v>
      </c>
      <c r="J50" s="20">
        <f>I50-$I$7</f>
        <v>-871.40439932318168</v>
      </c>
      <c r="K50" s="39">
        <f>IF(I50=0,0,I50/$I$7)</f>
        <v>0.88571428571428568</v>
      </c>
      <c r="L50" s="15" t="str">
        <f>IF($A$6=0,"Reifentyp fehlt",IF(I50=0,"Daten fehlen",IF(I50&lt;=4900,"Drehzahl ok",IF(I50&gt;4900,"Drehzahlbegrenzer"))))</f>
        <v>Drehzahlbegrenzer</v>
      </c>
      <c r="M50" s="15"/>
    </row>
    <row r="51" spans="1:13">
      <c r="A51" s="22"/>
      <c r="B51" s="23"/>
      <c r="C51" s="23"/>
      <c r="D51" s="23"/>
      <c r="E51" s="18" t="s">
        <v>6</v>
      </c>
      <c r="F51" s="34">
        <v>1.26</v>
      </c>
      <c r="G51" s="13">
        <f>$C$49*F51</f>
        <v>4.8825000000000003</v>
      </c>
      <c r="H51" s="32">
        <f>$H$6</f>
        <v>100</v>
      </c>
      <c r="I51" s="14">
        <f>IF($B$6=0,0,($H51*$G51)/($B$6*$D$6))</f>
        <v>4130.7106598984774</v>
      </c>
      <c r="J51" s="20">
        <f>I51-$I$8</f>
        <v>-532.99492385786743</v>
      </c>
      <c r="K51" s="39">
        <f>IF(I51=0,0,I51/$I$8)</f>
        <v>0.88571428571428579</v>
      </c>
      <c r="L51" s="15" t="str">
        <f>IF($A$6=0,"Reifentyp fehlt",IF(I51=0,"Daten fehlen",IF(I51&lt;=4900,"Drehzahl ok",IF(I51&gt;4900,"Drehzahlbegrenzer"))))</f>
        <v>Drehzahl ok</v>
      </c>
      <c r="M51" s="95" t="s">
        <v>50</v>
      </c>
    </row>
    <row r="52" spans="1:13">
      <c r="A52" s="24"/>
      <c r="B52" s="25"/>
      <c r="C52" s="25"/>
      <c r="D52" s="25"/>
      <c r="E52" s="26" t="s">
        <v>7</v>
      </c>
      <c r="F52" s="35">
        <v>0.82</v>
      </c>
      <c r="G52" s="37">
        <f>$C$49*F52</f>
        <v>3.1774999999999998</v>
      </c>
      <c r="H52" s="27">
        <f>$H$6</f>
        <v>100</v>
      </c>
      <c r="I52" s="29">
        <f>IF($B$6=0,0,($H52*$G52)/($B$6*$D$6))</f>
        <v>2688.2402707275805</v>
      </c>
      <c r="J52" s="43">
        <f>I52-$I$9</f>
        <v>-605.96446700507613</v>
      </c>
      <c r="K52" s="40">
        <f>IF(I52=0,0,I52/$I$9)</f>
        <v>0.81605136436597114</v>
      </c>
      <c r="L52" s="30" t="str">
        <f>IF($A$6=0,"Reifentyp fehlt",IF(I52=0,"Daten fehlen",IF(I52&lt;=4900,"Drehzahl ok",IF(I52&gt;4900,"Drehzahlbegrenzer"))))</f>
        <v>Drehzahl ok</v>
      </c>
      <c r="M52" s="30"/>
    </row>
    <row r="53" spans="1:13" ht="5.25" customHeight="1">
      <c r="A53" s="110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11"/>
    </row>
    <row r="54" spans="1:13">
      <c r="A54" s="103" t="s">
        <v>43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5"/>
    </row>
    <row r="55" spans="1:13">
      <c r="A55" s="62">
        <f>$A$6</f>
        <v>165</v>
      </c>
      <c r="B55" s="59">
        <f>$B$6</f>
        <v>1.97</v>
      </c>
      <c r="C55" s="65">
        <f>G55/F55</f>
        <v>3.8658536585365857</v>
      </c>
      <c r="D55" s="68">
        <f>$D$6</f>
        <v>0.06</v>
      </c>
      <c r="E55" s="82" t="s">
        <v>7</v>
      </c>
      <c r="F55" s="54">
        <v>0.82</v>
      </c>
      <c r="G55" s="54">
        <v>3.17</v>
      </c>
      <c r="H55" s="32">
        <f>$H$6</f>
        <v>100</v>
      </c>
      <c r="I55" s="76">
        <f>IF($B$6=0,0,($H55*$G55)/($B$6*$D$6))</f>
        <v>2681.8950930626056</v>
      </c>
      <c r="J55" s="76">
        <f>I55-$I$9</f>
        <v>-612.30964467005106</v>
      </c>
      <c r="K55" s="77">
        <f>IF(I55=0,0,I55/$I$9)</f>
        <v>0.81412520064205451</v>
      </c>
      <c r="L55" s="78" t="str">
        <f>IF($A$6=0,"Reifentyp fehlt",IF(I55=0,"Daten fehlen",IF(I55&lt;=4900,"Drehzahl ok",IF(I55&gt;4900,"Drehzahlbegrenzer"))))</f>
        <v>Drehzahl ok</v>
      </c>
      <c r="M55" s="55" t="s">
        <v>39</v>
      </c>
    </row>
    <row r="56" spans="1:13">
      <c r="A56" s="61">
        <f>$A$6</f>
        <v>165</v>
      </c>
      <c r="B56" s="58">
        <f>$B$6</f>
        <v>1.97</v>
      </c>
      <c r="C56" s="64">
        <f>G56/F56</f>
        <v>3.8701298701298699</v>
      </c>
      <c r="D56" s="67">
        <f>$D$6</f>
        <v>0.06</v>
      </c>
      <c r="E56" s="72" t="s">
        <v>7</v>
      </c>
      <c r="F56" s="51">
        <v>0.77</v>
      </c>
      <c r="G56" s="51">
        <v>2.98</v>
      </c>
      <c r="H56" s="52">
        <f>$H$6</f>
        <v>100</v>
      </c>
      <c r="I56" s="14">
        <f>IF($B$6=0,0,($H56*$G56)/($B$6*$D$6))</f>
        <v>2521.150592216582</v>
      </c>
      <c r="J56" s="43">
        <f>I56-$I$9</f>
        <v>-773.05414551607464</v>
      </c>
      <c r="K56" s="39">
        <f>IF(I56=0,0,I56/$I$9)</f>
        <v>0.76532905296950238</v>
      </c>
      <c r="L56" s="15" t="str">
        <f>IF($A$6=0,"Reifentyp fehlt",IF(I56=0,"Daten fehlen",IF(I56&lt;=4900,"Drehzahl ok",IF(I56&gt;4900,"Drehzahlbegrenzer"))))</f>
        <v>Drehzahl ok</v>
      </c>
      <c r="M56" s="53" t="s">
        <v>37</v>
      </c>
    </row>
    <row r="57" spans="1:13" ht="5.2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</row>
    <row r="58" spans="1:13">
      <c r="A58" s="103" t="s">
        <v>47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5"/>
    </row>
    <row r="59" spans="1:13">
      <c r="A59" s="9">
        <f>$A$6</f>
        <v>165</v>
      </c>
      <c r="B59" s="10">
        <f>$B$6</f>
        <v>1.97</v>
      </c>
      <c r="C59" s="33">
        <v>3.44</v>
      </c>
      <c r="D59" s="3">
        <f>$D$6</f>
        <v>0.06</v>
      </c>
      <c r="E59" s="11" t="s">
        <v>4</v>
      </c>
      <c r="F59" s="12">
        <v>3.78</v>
      </c>
      <c r="G59" s="13">
        <f>$C$59*F59</f>
        <v>13.0032</v>
      </c>
      <c r="H59" s="46">
        <f>$H$6</f>
        <v>100</v>
      </c>
      <c r="I59" s="14">
        <f>IF($B$6=0,0,($H59*$G59)/($B$6*$D$6))</f>
        <v>11001.015228426395</v>
      </c>
      <c r="J59" s="44">
        <f>I59-$I$6</f>
        <v>-2990.1015228426386</v>
      </c>
      <c r="K59" s="39">
        <f>IF(I59=0,0,I59/$I$6)</f>
        <v>0.78628571428571437</v>
      </c>
      <c r="L59" s="15" t="str">
        <f>IF($A$6=0,"Reifentyp fehlt",IF(I59=0,"Daten fehlen",IF(I59&lt;=4900,"Drehzahl ok",IF(I59&gt;4900,"Drehzahlbegrenzer"))))</f>
        <v>Drehzahlbegrenzer</v>
      </c>
      <c r="M59" s="15" t="s">
        <v>24</v>
      </c>
    </row>
    <row r="60" spans="1:13">
      <c r="A60" s="16"/>
      <c r="B60" s="17"/>
      <c r="C60" s="17"/>
      <c r="D60" s="17"/>
      <c r="E60" s="18" t="s">
        <v>5</v>
      </c>
      <c r="F60" s="34">
        <v>2.06</v>
      </c>
      <c r="G60" s="13">
        <f>$C$59*F60</f>
        <v>7.0864000000000003</v>
      </c>
      <c r="H60" s="45">
        <f>$H$6</f>
        <v>100</v>
      </c>
      <c r="I60" s="14">
        <f>IF($B$6=0,0,($H60*$G60)/($B$6*$D$6))</f>
        <v>5995.2622673434853</v>
      </c>
      <c r="J60" s="20">
        <f>I60-$I$7</f>
        <v>-1629.5262267343496</v>
      </c>
      <c r="K60" s="39">
        <f>IF(I60=0,0,I60/$I$7)</f>
        <v>0.78628571428571414</v>
      </c>
      <c r="L60" s="15" t="str">
        <f>IF($A$6=0,"Reifentyp fehlt",IF(I60=0,"Daten fehlen",IF(I60&lt;=4900,"Drehzahl ok",IF(I60&gt;4900,"Drehzahlbegrenzer"))))</f>
        <v>Drehzahlbegrenzer</v>
      </c>
      <c r="M60" s="15"/>
    </row>
    <row r="61" spans="1:13">
      <c r="A61" s="22"/>
      <c r="B61" s="23"/>
      <c r="C61" s="23"/>
      <c r="D61" s="23"/>
      <c r="E61" s="18" t="s">
        <v>6</v>
      </c>
      <c r="F61" s="34">
        <v>1.26</v>
      </c>
      <c r="G61" s="13">
        <f>$C$59*F61</f>
        <v>4.3343999999999996</v>
      </c>
      <c r="H61" s="32">
        <f>$H$6</f>
        <v>100</v>
      </c>
      <c r="I61" s="14">
        <f>IF($B$6=0,0,($H61*$G61)/($B$6*$D$6))</f>
        <v>3667.0050761421317</v>
      </c>
      <c r="J61" s="20">
        <f>I61-$I$8</f>
        <v>-996.70050761421317</v>
      </c>
      <c r="K61" s="39">
        <f>IF(I61=0,0,I61/$I$8)</f>
        <v>0.78628571428571425</v>
      </c>
      <c r="L61" s="15" t="str">
        <f>IF($A$6=0,"Reifentyp fehlt",IF(I61=0,"Daten fehlen",IF(I61&lt;=4900,"Drehzahl ok",IF(I61&gt;4900,"Drehzahlbegrenzer"))))</f>
        <v>Drehzahl ok</v>
      </c>
      <c r="M61" s="21"/>
    </row>
    <row r="62" spans="1:13">
      <c r="A62" s="24"/>
      <c r="B62" s="25"/>
      <c r="C62" s="25"/>
      <c r="D62" s="25"/>
      <c r="E62" s="26" t="s">
        <v>7</v>
      </c>
      <c r="F62" s="35">
        <v>0.93</v>
      </c>
      <c r="G62" s="37">
        <f>$C$59*F62</f>
        <v>3.1992000000000003</v>
      </c>
      <c r="H62" s="27">
        <f>$H$6</f>
        <v>100</v>
      </c>
      <c r="I62" s="14">
        <f>IF($B$6=0,0,($H62*$G62)/($B$6*$D$6))</f>
        <v>2706.5989847715737</v>
      </c>
      <c r="J62" s="43">
        <f>I62-$I$9</f>
        <v>-587.605752961083</v>
      </c>
      <c r="K62" s="39">
        <f>IF(I62=0,0,I62/$I$9)</f>
        <v>0.82162439807383625</v>
      </c>
      <c r="L62" s="15" t="str">
        <f>IF($A$6=0,"Reifentyp fehlt",IF(I62=0,"Daten fehlen",IF(I62&lt;=4900,"Drehzahl ok",IF(I62&gt;4900,"Drehzahlbegrenzer"))))</f>
        <v>Drehzahl ok</v>
      </c>
      <c r="M62" s="30"/>
    </row>
    <row r="63" spans="1:13" ht="5.25" customHeight="1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</row>
    <row r="64" spans="1:13">
      <c r="A64" s="103" t="s">
        <v>43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5"/>
    </row>
    <row r="65" spans="1:13">
      <c r="A65" s="9">
        <f>$A$6</f>
        <v>165</v>
      </c>
      <c r="B65" s="73">
        <f>$B$6</f>
        <v>1.97</v>
      </c>
      <c r="C65" s="50">
        <f>G65/F65</f>
        <v>3.4545454545454546</v>
      </c>
      <c r="D65" s="3">
        <f>$D$6</f>
        <v>0.06</v>
      </c>
      <c r="E65" s="83" t="s">
        <v>7</v>
      </c>
      <c r="F65" s="74">
        <v>0.88</v>
      </c>
      <c r="G65" s="74">
        <v>3.04</v>
      </c>
      <c r="H65" s="75">
        <f>$H$6</f>
        <v>100</v>
      </c>
      <c r="I65" s="76">
        <f>IF($B$6=0,0,($H65*$G65)/($B$6*$D$6))</f>
        <v>2571.9120135363792</v>
      </c>
      <c r="J65" s="76">
        <f>I65-$I$9</f>
        <v>-722.2927241962775</v>
      </c>
      <c r="K65" s="77">
        <f>IF(I65=0,0,I65/$I$9)</f>
        <v>0.78073836276083464</v>
      </c>
      <c r="L65" s="78" t="str">
        <f>IF($A$6=0,"Reifentyp fehlt",IF(I65=0,"Daten fehlen",IF(I65&lt;=4900,"Drehzahl ok",IF(I65&gt;4900,"Drehzahlbegrenzer"))))</f>
        <v>Drehzahl ok</v>
      </c>
      <c r="M65" s="79" t="s">
        <v>38</v>
      </c>
    </row>
    <row r="66" spans="1:13" ht="5.25" customHeight="1"/>
    <row r="67" spans="1:13">
      <c r="A67" s="106" t="s">
        <v>44</v>
      </c>
      <c r="B67" s="107"/>
      <c r="C67" s="108"/>
      <c r="E67" s="96" t="s">
        <v>45</v>
      </c>
      <c r="F67" s="97"/>
      <c r="G67" s="98"/>
      <c r="I67" s="99" t="s">
        <v>46</v>
      </c>
      <c r="J67" s="100"/>
      <c r="K67" s="101"/>
    </row>
  </sheetData>
  <mergeCells count="29">
    <mergeCell ref="A30:M30"/>
    <mergeCell ref="A29:M29"/>
    <mergeCell ref="A44:M44"/>
    <mergeCell ref="A2:B2"/>
    <mergeCell ref="A5:M5"/>
    <mergeCell ref="E3:F3"/>
    <mergeCell ref="A18:M18"/>
    <mergeCell ref="C2:G2"/>
    <mergeCell ref="A24:M24"/>
    <mergeCell ref="A34:M34"/>
    <mergeCell ref="A1:M1"/>
    <mergeCell ref="A16:M16"/>
    <mergeCell ref="A15:M15"/>
    <mergeCell ref="A19:M19"/>
    <mergeCell ref="A10:M10"/>
    <mergeCell ref="E67:G67"/>
    <mergeCell ref="I67:K67"/>
    <mergeCell ref="A33:M33"/>
    <mergeCell ref="A47:M47"/>
    <mergeCell ref="A45:M45"/>
    <mergeCell ref="A64:M64"/>
    <mergeCell ref="A48:M48"/>
    <mergeCell ref="A58:M58"/>
    <mergeCell ref="A67:C67"/>
    <mergeCell ref="A54:M54"/>
    <mergeCell ref="A63:M63"/>
    <mergeCell ref="A57:M57"/>
    <mergeCell ref="A39:M39"/>
    <mergeCell ref="A53:M53"/>
  </mergeCells>
  <phoneticPr fontId="0" type="noConversion"/>
  <printOptions horizontalCentered="1" verticalCentered="1"/>
  <pageMargins left="0" right="0" top="0" bottom="0.39370078740157483" header="0" footer="0"/>
  <pageSetup paperSize="9" scale="76" orientation="landscape" horizontalDpi="4294967293" verticalDpi="0" r:id="rId1"/>
  <headerFooter alignWithMargins="0">
    <oddFooter>&amp;L&amp;F - &amp;A&amp;R&amp;D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n = f (v) Getriebe  (1)</vt:lpstr>
      <vt:lpstr>'n = f (v) Getriebe  (1)'!Druckbereich</vt:lpstr>
      <vt:lpstr>'n = f (v) Getriebe  (1)'!ExterneDaten_1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Großkreuz</dc:creator>
  <cp:lastModifiedBy>Siegfried Grosskreuz</cp:lastModifiedBy>
  <cp:lastPrinted>2007-12-29T17:13:53Z</cp:lastPrinted>
  <dcterms:created xsi:type="dcterms:W3CDTF">2006-05-09T20:06:49Z</dcterms:created>
  <dcterms:modified xsi:type="dcterms:W3CDTF">2012-02-19T09:28:14Z</dcterms:modified>
</cp:coreProperties>
</file>